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ISTAJA\OneDrive\Energia laskenta ohjelma\"/>
    </mc:Choice>
  </mc:AlternateContent>
  <xr:revisionPtr revIDLastSave="9" documentId="8_{7C98B46C-92D6-4459-BDB4-A2DDBC5CA134}" xr6:coauthVersionLast="36" xr6:coauthVersionMax="36" xr10:uidLastSave="{F6A10185-4D72-4975-8A1A-9242C5DEF97A}"/>
  <workbookProtection workbookPassword="C1EE" lockStructure="1"/>
  <bookViews>
    <workbookView xWindow="240" yWindow="45" windowWidth="20115" windowHeight="7740" xr2:uid="{00000000-000D-0000-FFFF-FFFF00000000}"/>
  </bookViews>
  <sheets>
    <sheet name="Taul1" sheetId="1" r:id="rId1"/>
    <sheet name="Taul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1" l="1"/>
  <c r="F21" i="1"/>
  <c r="B14" i="1" l="1"/>
  <c r="B10" i="1" s="1"/>
  <c r="B8" i="1"/>
  <c r="B9" i="1" l="1"/>
  <c r="G22" i="1" l="1"/>
  <c r="C22" i="1" l="1"/>
  <c r="G21" i="1"/>
  <c r="C21" i="1"/>
  <c r="B15" i="1" l="1"/>
  <c r="C15" i="1"/>
  <c r="C14" i="1" l="1"/>
  <c r="C20" i="1" l="1"/>
  <c r="G20" i="1" s="1"/>
  <c r="B20" i="1"/>
  <c r="F20" i="1" s="1"/>
  <c r="C16" i="1"/>
  <c r="B16" i="1"/>
</calcChain>
</file>

<file path=xl/sharedStrings.xml><?xml version="1.0" encoding="utf-8"?>
<sst xmlns="http://schemas.openxmlformats.org/spreadsheetml/2006/main" count="28" uniqueCount="28">
  <si>
    <t>kg/i-m3</t>
  </si>
  <si>
    <t>kg/p-m3</t>
  </si>
  <si>
    <t>Koivu</t>
  </si>
  <si>
    <t>Paino</t>
  </si>
  <si>
    <t>kWh/i-m3</t>
  </si>
  <si>
    <t>kWh/p-m3</t>
  </si>
  <si>
    <t>Mänty</t>
  </si>
  <si>
    <t>Sekapuu</t>
  </si>
  <si>
    <t>€/kg</t>
  </si>
  <si>
    <t>snt/kWh</t>
  </si>
  <si>
    <t>Energia sisältö</t>
  </si>
  <si>
    <t xml:space="preserve">Taulukko: Kuivan polttopuun (kosteus 20 %) lämpöarvo, irto- ja pinokuutiometripaino </t>
  </si>
  <si>
    <t>Polttopuun muuntokertoimet:</t>
  </si>
  <si>
    <r>
      <rPr>
        <b/>
        <sz val="14"/>
        <color theme="1"/>
        <rFont val="Calibri"/>
        <family val="2"/>
        <scheme val="minor"/>
      </rPr>
      <t>ja energiasisältö puulajeittain.</t>
    </r>
    <r>
      <rPr>
        <sz val="14"/>
        <color theme="1"/>
        <rFont val="Calibri"/>
        <family val="2"/>
        <scheme val="minor"/>
      </rPr>
      <t xml:space="preserve">      LÄHDE http://www.halkoliiteri.com/?id=587</t>
    </r>
  </si>
  <si>
    <t>Bioklapi-laatikot 2 x1 000kg</t>
  </si>
  <si>
    <t>Bioklapi-laatikot 1 x1 000kg</t>
  </si>
  <si>
    <t>1 irto-m3  =  0,61 pino-m3  = 0,4 kiinto-m3</t>
  </si>
  <si>
    <t xml:space="preserve">Bioklapi </t>
  </si>
  <si>
    <t>Hinta</t>
  </si>
  <si>
    <t xml:space="preserve">POLTTOPUUN JA BIOKLAPIN HINTAVERTAILU </t>
  </si>
  <si>
    <t>Brikettisäkki 900kg</t>
  </si>
  <si>
    <t>Anna polttopuun ostohinta irto-m3:</t>
  </si>
  <si>
    <t>* Hinta muutettuna pino-m3:</t>
  </si>
  <si>
    <t>Brikettisäkki 2kpl x 900kg</t>
  </si>
  <si>
    <t>* Hinta muutettu 40 l klapisäkille (n. 13kg):</t>
  </si>
  <si>
    <t>* Hinta muutettu 60 l klapisäkille (n. 20kg):</t>
  </si>
  <si>
    <t xml:space="preserve">Päivitetty: 14.3.2019 </t>
  </si>
  <si>
    <t>Versio: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</si>
</sst>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"/>
      <sz val="18"/>
      <color theme="1"/>
      <name val="Calibri"/>
      <family val="2"/>
      <scheme val="minor"/>
    </font>
    <font>
      <b/>
      <u val="double"/>
      <sz val="20"/>
      <color theme="1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i/>
      <sz val="19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14"/>
      <color theme="5"/>
      <name val="Calibri"/>
      <family val="2"/>
      <scheme val="minor"/>
    </font>
    <font>
      <b/>
      <sz val="15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Protection="1"/>
    <xf numFmtId="0" fontId="7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5" fillId="0" borderId="0" xfId="0" applyFont="1" applyProtection="1"/>
    <xf numFmtId="0" fontId="7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2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right"/>
    </xf>
    <xf numFmtId="0" fontId="1" fillId="3" borderId="6" xfId="0" applyFont="1" applyFill="1" applyBorder="1" applyAlignment="1" applyProtection="1">
      <alignment horizontal="right"/>
    </xf>
    <xf numFmtId="0" fontId="5" fillId="3" borderId="7" xfId="0" applyFont="1" applyFill="1" applyBorder="1" applyProtection="1"/>
    <xf numFmtId="0" fontId="1" fillId="3" borderId="7" xfId="0" applyFont="1" applyFill="1" applyBorder="1" applyAlignment="1" applyProtection="1">
      <alignment horizontal="right"/>
    </xf>
    <xf numFmtId="2" fontId="7" fillId="2" borderId="0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2" fontId="7" fillId="2" borderId="0" xfId="0" applyNumberFormat="1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2" borderId="0" xfId="0" applyFont="1" applyFill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center"/>
    </xf>
    <xf numFmtId="14" fontId="0" fillId="0" borderId="0" xfId="0" quotePrefix="1" applyNumberFormat="1" applyFont="1" applyProtection="1"/>
    <xf numFmtId="0" fontId="11" fillId="0" borderId="0" xfId="0" applyFont="1" applyAlignment="1" applyProtection="1">
      <alignment horizontal="right"/>
    </xf>
    <xf numFmtId="0" fontId="1" fillId="3" borderId="11" xfId="0" applyFont="1" applyFill="1" applyBorder="1" applyAlignment="1" applyProtection="1">
      <alignment horizontal="right"/>
    </xf>
    <xf numFmtId="0" fontId="5" fillId="3" borderId="1" xfId="0" applyFont="1" applyFill="1" applyBorder="1" applyProtection="1"/>
    <xf numFmtId="164" fontId="1" fillId="3" borderId="7" xfId="0" applyNumberFormat="1" applyFont="1" applyFill="1" applyBorder="1" applyAlignment="1" applyProtection="1">
      <alignment horizontal="center"/>
    </xf>
    <xf numFmtId="165" fontId="1" fillId="3" borderId="7" xfId="0" applyNumberFormat="1" applyFont="1" applyFill="1" applyBorder="1" applyAlignment="1" applyProtection="1">
      <alignment horizontal="center"/>
    </xf>
    <xf numFmtId="165" fontId="1" fillId="3" borderId="8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165" fontId="1" fillId="3" borderId="14" xfId="0" applyNumberFormat="1" applyFont="1" applyFill="1" applyBorder="1" applyAlignment="1" applyProtection="1">
      <alignment horizontal="center"/>
    </xf>
    <xf numFmtId="165" fontId="1" fillId="3" borderId="1" xfId="0" applyNumberFormat="1" applyFont="1" applyFill="1" applyBorder="1" applyAlignment="1" applyProtection="1">
      <alignment horizontal="center"/>
    </xf>
    <xf numFmtId="0" fontId="12" fillId="0" borderId="0" xfId="0" applyFont="1" applyProtection="1"/>
    <xf numFmtId="0" fontId="13" fillId="0" borderId="0" xfId="0" applyFont="1" applyProtection="1"/>
    <xf numFmtId="0" fontId="15" fillId="2" borderId="15" xfId="0" applyFont="1" applyFill="1" applyBorder="1" applyAlignment="1" applyProtection="1">
      <alignment horizontal="center"/>
      <protection locked="0"/>
    </xf>
    <xf numFmtId="0" fontId="16" fillId="2" borderId="16" xfId="0" applyFont="1" applyFill="1" applyBorder="1" applyAlignment="1" applyProtection="1">
      <alignment horizontal="left"/>
    </xf>
    <xf numFmtId="0" fontId="17" fillId="0" borderId="0" xfId="0" applyFont="1" applyAlignment="1" applyProtection="1">
      <alignment horizontal="right"/>
    </xf>
    <xf numFmtId="2" fontId="18" fillId="2" borderId="6" xfId="0" applyNumberFormat="1" applyFont="1" applyFill="1" applyBorder="1" applyAlignment="1" applyProtection="1">
      <alignment horizontal="center"/>
    </xf>
    <xf numFmtId="165" fontId="18" fillId="2" borderId="7" xfId="0" applyNumberFormat="1" applyFont="1" applyFill="1" applyBorder="1" applyAlignment="1" applyProtection="1">
      <alignment horizontal="center"/>
    </xf>
    <xf numFmtId="0" fontId="18" fillId="2" borderId="2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8" fillId="2" borderId="7" xfId="0" applyFont="1" applyFill="1" applyBorder="1" applyAlignment="1" applyProtection="1">
      <alignment horizontal="center"/>
    </xf>
    <xf numFmtId="0" fontId="18" fillId="2" borderId="8" xfId="0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2" fontId="14" fillId="2" borderId="11" xfId="0" applyNumberFormat="1" applyFont="1" applyFill="1" applyBorder="1" applyAlignment="1" applyProtection="1">
      <alignment horizontal="center"/>
    </xf>
    <xf numFmtId="165" fontId="14" fillId="2" borderId="1" xfId="0" applyNumberFormat="1" applyFont="1" applyFill="1" applyBorder="1" applyAlignment="1" applyProtection="1">
      <alignment horizontal="center"/>
    </xf>
    <xf numFmtId="0" fontId="14" fillId="2" borderId="12" xfId="0" applyFont="1" applyFill="1" applyBorder="1" applyAlignment="1" applyProtection="1">
      <alignment horizontal="center"/>
    </xf>
    <xf numFmtId="0" fontId="14" fillId="2" borderId="13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14" fillId="2" borderId="14" xfId="0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2" fontId="20" fillId="2" borderId="9" xfId="0" applyNumberFormat="1" applyFont="1" applyFill="1" applyBorder="1" applyAlignment="1" applyProtection="1">
      <alignment horizontal="center"/>
    </xf>
    <xf numFmtId="165" fontId="20" fillId="2" borderId="0" xfId="0" applyNumberFormat="1" applyFont="1" applyFill="1" applyBorder="1" applyAlignment="1" applyProtection="1">
      <alignment horizontal="center"/>
    </xf>
    <xf numFmtId="0" fontId="20" fillId="2" borderId="3" xfId="0" applyFont="1" applyFill="1" applyBorder="1" applyAlignment="1" applyProtection="1">
      <alignment horizontal="center"/>
    </xf>
    <xf numFmtId="0" fontId="20" fillId="2" borderId="5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/>
    </xf>
    <xf numFmtId="0" fontId="20" fillId="2" borderId="10" xfId="0" applyFont="1" applyFill="1" applyBorder="1" applyAlignment="1" applyProtection="1">
      <alignment horizontal="center"/>
    </xf>
    <xf numFmtId="0" fontId="21" fillId="0" borderId="18" xfId="0" quotePrefix="1" applyFont="1" applyBorder="1" applyProtection="1"/>
    <xf numFmtId="1" fontId="21" fillId="0" borderId="17" xfId="0" applyNumberFormat="1" applyFont="1" applyBorder="1" applyAlignment="1" applyProtection="1">
      <alignment horizontal="center"/>
    </xf>
    <xf numFmtId="0" fontId="21" fillId="0" borderId="20" xfId="0" quotePrefix="1" applyFont="1" applyBorder="1" applyProtection="1"/>
    <xf numFmtId="165" fontId="21" fillId="0" borderId="19" xfId="0" applyNumberFormat="1" applyFont="1" applyBorder="1" applyAlignment="1" applyProtection="1">
      <alignment horizontal="center"/>
    </xf>
    <xf numFmtId="0" fontId="21" fillId="0" borderId="11" xfId="0" quotePrefix="1" applyFont="1" applyBorder="1" applyProtection="1"/>
    <xf numFmtId="165" fontId="21" fillId="0" borderId="21" xfId="0" applyNumberFormat="1" applyFont="1" applyBorder="1" applyAlignment="1" applyProtection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996633"/>
      <color rgb="FF00FF00"/>
      <color rgb="FFCCFF33"/>
      <color rgb="FFFF0000"/>
      <color rgb="FF27A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sv-SE" sz="2000"/>
              <a:t>Energian hinta snt/kWh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3721184196953547"/>
          <c:w val="0.93623188405797098"/>
          <c:h val="0.44091290444589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Taul1!$A$21</c:f>
              <c:strCache>
                <c:ptCount val="1"/>
                <c:pt idx="0">
                  <c:v>Bioklapi-laatikot 1 x1 000kg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7971014492753355E-3"/>
                  <c:y val="-2.786377708978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6B-4299-81DD-6F66B01997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Bioklapin tuotteet</c:v>
              </c:pt>
            </c:strLit>
          </c:cat>
          <c:val>
            <c:numRef>
              <c:f>Taul1!$C$21</c:f>
              <c:numCache>
                <c:formatCode>0.0</c:formatCode>
                <c:ptCount val="1"/>
                <c:pt idx="0">
                  <c:v>8.8119427742069245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6B-4299-81DD-6F66B01997F4}"/>
            </c:ext>
          </c:extLst>
        </c:ser>
        <c:ser>
          <c:idx val="1"/>
          <c:order val="1"/>
          <c:tx>
            <c:strRef>
              <c:f>Taul1!$A$22</c:f>
              <c:strCache>
                <c:ptCount val="1"/>
                <c:pt idx="0">
                  <c:v>Bioklapi-laatikot 2 x1 000kg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1671826625386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6B-4299-81DD-6F66B01997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Bioklapin tuotteet</c:v>
              </c:pt>
            </c:strLit>
          </c:cat>
          <c:val>
            <c:numRef>
              <c:f>Taul1!$C$22</c:f>
              <c:numCache>
                <c:formatCode>0.0</c:formatCode>
                <c:ptCount val="1"/>
                <c:pt idx="0">
                  <c:v>8.5009330292349148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6B-4299-81DD-6F66B01997F4}"/>
            </c:ext>
          </c:extLst>
        </c:ser>
        <c:ser>
          <c:idx val="3"/>
          <c:order val="2"/>
          <c:tx>
            <c:strRef>
              <c:f>Taul1!$E$21</c:f>
              <c:strCache>
                <c:ptCount val="1"/>
                <c:pt idx="0">
                  <c:v>Brikettisäkki 900kg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0289855072463767E-2"/>
                  <c:y val="-3.4055727554179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6B-4299-81DD-6F66B01997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Bioklapin tuotteet</c:v>
              </c:pt>
            </c:strLit>
          </c:cat>
          <c:val>
            <c:numRef>
              <c:f>Taul1!$G$21</c:f>
              <c:numCache>
                <c:formatCode>0.0</c:formatCode>
                <c:ptCount val="1"/>
                <c:pt idx="0">
                  <c:v>7.9480268159513434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6B-4299-81DD-6F66B01997F4}"/>
            </c:ext>
          </c:extLst>
        </c:ser>
        <c:ser>
          <c:idx val="4"/>
          <c:order val="3"/>
          <c:tx>
            <c:strRef>
              <c:f>Taul1!$E$22</c:f>
              <c:strCache>
                <c:ptCount val="1"/>
                <c:pt idx="0">
                  <c:v>Brikettisäkki 2kpl x 900kg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594202898550725E-2"/>
                  <c:y val="-2.4767801857585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6B-4299-81DD-6F66B01997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Bioklapin tuotteet</c:v>
              </c:pt>
            </c:strLit>
          </c:cat>
          <c:val>
            <c:numRef>
              <c:f>Taul1!$G$22</c:f>
              <c:numCache>
                <c:formatCode>0.0</c:formatCode>
                <c:ptCount val="1"/>
                <c:pt idx="0">
                  <c:v>7.602460432649111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6B-4299-81DD-6F66B01997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4114304"/>
        <c:axId val="170616512"/>
        <c:axId val="0"/>
      </c:bar3DChart>
      <c:catAx>
        <c:axId val="214114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fi-FI"/>
          </a:p>
        </c:txPr>
        <c:crossAx val="170616512"/>
        <c:crosses val="autoZero"/>
        <c:auto val="1"/>
        <c:lblAlgn val="ctr"/>
        <c:lblOffset val="100"/>
        <c:noMultiLvlLbl val="0"/>
      </c:catAx>
      <c:valAx>
        <c:axId val="170616512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2141143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 b="1"/>
          </a:pPr>
          <a:endParaRPr lang="fi-FI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sv-SE" sz="2000"/>
              <a:t>Energian hinta snt/kWh</a:t>
            </a:r>
          </a:p>
        </c:rich>
      </c:tx>
      <c:layout>
        <c:manualLayout>
          <c:xMode val="edge"/>
          <c:yMode val="edge"/>
          <c:x val="0.20711761950436086"/>
          <c:y val="0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985507246376812E-2"/>
          <c:y val="0.23082291841179431"/>
          <c:w val="0.93623189861191403"/>
          <c:h val="0.57717660292463446"/>
        </c:manualLayout>
      </c:layout>
      <c:bar3DChart>
        <c:barDir val="col"/>
        <c:grouping val="clustered"/>
        <c:varyColors val="0"/>
        <c:ser>
          <c:idx val="0"/>
          <c:order val="0"/>
          <c:tx>
            <c:v>Koivu</c:v>
          </c:tx>
          <c:invertIfNegative val="0"/>
          <c:dLbls>
            <c:dLbl>
              <c:idx val="0"/>
              <c:layout>
                <c:manualLayout>
                  <c:x val="8.6956501892844484E-3"/>
                  <c:y val="-2.922077922077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82-40CA-81E5-E7899A1BE0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Polttopuut</c:v>
              </c:pt>
            </c:strLit>
          </c:cat>
          <c:val>
            <c:numRef>
              <c:f>Taul1!$C$14</c:f>
              <c:numCache>
                <c:formatCode>0.0</c:formatCode>
                <c:ptCount val="1"/>
                <c:pt idx="0">
                  <c:v>6.9306930693069315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2-40CA-81E5-E7899A1BE09C}"/>
            </c:ext>
          </c:extLst>
        </c:ser>
        <c:ser>
          <c:idx val="1"/>
          <c:order val="1"/>
          <c:tx>
            <c:strRef>
              <c:f>Taul1!$A$15</c:f>
              <c:strCache>
                <c:ptCount val="1"/>
                <c:pt idx="0">
                  <c:v>Mänty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391300378568897E-2"/>
                  <c:y val="-3.5714285714285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82-40CA-81E5-E7899A1BE0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Polttopuut</c:v>
              </c:pt>
            </c:strLit>
          </c:cat>
          <c:val>
            <c:numRef>
              <c:f>Taul1!$C$15</c:f>
              <c:numCache>
                <c:formatCode>0.0</c:formatCode>
                <c:ptCount val="1"/>
                <c:pt idx="0">
                  <c:v>8.6419753086419746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82-40CA-81E5-E7899A1BE09C}"/>
            </c:ext>
          </c:extLst>
        </c:ser>
        <c:ser>
          <c:idx val="5"/>
          <c:order val="2"/>
          <c:tx>
            <c:strRef>
              <c:f>Taul1!$A$16</c:f>
              <c:strCache>
                <c:ptCount val="1"/>
                <c:pt idx="0">
                  <c:v>Sekapuu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3188400504758528E-2"/>
                  <c:y val="-3.2467532467532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82-40CA-81E5-E7899A1BE0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Polttopuut</c:v>
              </c:pt>
            </c:strLit>
          </c:cat>
          <c:val>
            <c:numRef>
              <c:f>Taul1!$C$16</c:f>
              <c:numCache>
                <c:formatCode>0.0</c:formatCode>
                <c:ptCount val="1"/>
                <c:pt idx="0">
                  <c:v>7.6923076923076925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82-40CA-81E5-E7899A1BE0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4115840"/>
        <c:axId val="170618816"/>
        <c:axId val="0"/>
      </c:bar3DChart>
      <c:catAx>
        <c:axId val="214115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fi-FI"/>
          </a:p>
        </c:txPr>
        <c:crossAx val="170618816"/>
        <c:crosses val="autoZero"/>
        <c:auto val="1"/>
        <c:lblAlgn val="ctr"/>
        <c:lblOffset val="100"/>
        <c:noMultiLvlLbl val="0"/>
      </c:catAx>
      <c:valAx>
        <c:axId val="17061881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214115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65710373159877"/>
          <c:y val="7.6381751623152361E-2"/>
          <c:w val="0.58048088554148125"/>
          <c:h val="0.10052182621909103"/>
        </c:manualLayout>
      </c:layout>
      <c:overlay val="0"/>
      <c:txPr>
        <a:bodyPr/>
        <a:lstStyle/>
        <a:p>
          <a:pPr>
            <a:defRPr sz="1400" b="1"/>
          </a:pPr>
          <a:endParaRPr lang="fi-FI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7" Type="http://schemas.openxmlformats.org/officeDocument/2006/relationships/image" Target="../media/image5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JPG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13</xdr:row>
      <xdr:rowOff>266700</xdr:rowOff>
    </xdr:from>
    <xdr:to>
      <xdr:col>13</xdr:col>
      <xdr:colOff>431800</xdr:colOff>
      <xdr:row>24</xdr:row>
      <xdr:rowOff>254000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177800</xdr:colOff>
      <xdr:row>2</xdr:row>
      <xdr:rowOff>165100</xdr:rowOff>
    </xdr:from>
    <xdr:to>
      <xdr:col>13</xdr:col>
      <xdr:colOff>419100</xdr:colOff>
      <xdr:row>12</xdr:row>
      <xdr:rowOff>114300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1041400</xdr:colOff>
      <xdr:row>26</xdr:row>
      <xdr:rowOff>284416</xdr:rowOff>
    </xdr:from>
    <xdr:to>
      <xdr:col>6</xdr:col>
      <xdr:colOff>12700</xdr:colOff>
      <xdr:row>36</xdr:row>
      <xdr:rowOff>192483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7015416"/>
          <a:ext cx="2781300" cy="2829067"/>
        </a:xfrm>
        <a:prstGeom prst="rect">
          <a:avLst/>
        </a:prstGeom>
      </xdr:spPr>
    </xdr:pic>
    <xdr:clientData/>
  </xdr:twoCellAnchor>
  <xdr:twoCellAnchor editAs="oneCell">
    <xdr:from>
      <xdr:col>0</xdr:col>
      <xdr:colOff>330201</xdr:colOff>
      <xdr:row>31</xdr:row>
      <xdr:rowOff>152401</xdr:rowOff>
    </xdr:from>
    <xdr:to>
      <xdr:col>0</xdr:col>
      <xdr:colOff>2514601</xdr:colOff>
      <xdr:row>36</xdr:row>
      <xdr:rowOff>147736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1" y="8343901"/>
          <a:ext cx="2184400" cy="1455835"/>
        </a:xfrm>
        <a:prstGeom prst="rect">
          <a:avLst/>
        </a:prstGeom>
      </xdr:spPr>
    </xdr:pic>
    <xdr:clientData/>
  </xdr:twoCellAnchor>
  <xdr:twoCellAnchor editAs="oneCell">
    <xdr:from>
      <xdr:col>0</xdr:col>
      <xdr:colOff>3263900</xdr:colOff>
      <xdr:row>26</xdr:row>
      <xdr:rowOff>279400</xdr:rowOff>
    </xdr:from>
    <xdr:to>
      <xdr:col>3</xdr:col>
      <xdr:colOff>533400</xdr:colOff>
      <xdr:row>36</xdr:row>
      <xdr:rowOff>203200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3900" y="7010400"/>
          <a:ext cx="2844800" cy="2844800"/>
        </a:xfrm>
        <a:prstGeom prst="rect">
          <a:avLst/>
        </a:prstGeom>
      </xdr:spPr>
    </xdr:pic>
    <xdr:clientData/>
  </xdr:twoCellAnchor>
  <xdr:twoCellAnchor editAs="oneCell">
    <xdr:from>
      <xdr:col>6</xdr:col>
      <xdr:colOff>215899</xdr:colOff>
      <xdr:row>27</xdr:row>
      <xdr:rowOff>12700</xdr:rowOff>
    </xdr:from>
    <xdr:to>
      <xdr:col>8</xdr:col>
      <xdr:colOff>280246</xdr:colOff>
      <xdr:row>36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0999" y="7035800"/>
          <a:ext cx="1943947" cy="284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215900</xdr:colOff>
      <xdr:row>25</xdr:row>
      <xdr:rowOff>266700</xdr:rowOff>
    </xdr:from>
    <xdr:to>
      <xdr:col>0</xdr:col>
      <xdr:colOff>2400301</xdr:colOff>
      <xdr:row>30</xdr:row>
      <xdr:rowOff>262650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6705600"/>
          <a:ext cx="2184401" cy="145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showWhiteSpace="0" view="pageLayout" topLeftCell="A3" zoomScale="75" zoomScaleNormal="100" zoomScalePageLayoutView="75" workbookViewId="0">
      <selection activeCell="B8" sqref="B8"/>
    </sheetView>
  </sheetViews>
  <sheetFormatPr defaultRowHeight="23.25" x14ac:dyDescent="0.35"/>
  <cols>
    <col min="1" max="1" width="52.5703125" style="4" customWidth="1"/>
    <col min="2" max="2" width="11.42578125" style="4" customWidth="1"/>
    <col min="3" max="3" width="14.140625" style="4" customWidth="1"/>
    <col min="4" max="4" width="20" style="4" customWidth="1"/>
    <col min="5" max="5" width="15.7109375" style="4" customWidth="1"/>
    <col min="6" max="6" width="17.85546875" style="4" customWidth="1"/>
    <col min="7" max="7" width="16.42578125" style="4" customWidth="1"/>
    <col min="8" max="8" width="10" style="4" customWidth="1"/>
    <col min="9" max="10" width="9.140625" style="4"/>
    <col min="11" max="11" width="11.42578125" style="4" customWidth="1"/>
    <col min="12" max="16384" width="9.140625" style="4"/>
  </cols>
  <sheetData>
    <row r="1" spans="1:11" ht="26.25" x14ac:dyDescent="0.4">
      <c r="B1" s="39" t="s">
        <v>19</v>
      </c>
      <c r="C1" s="38"/>
      <c r="D1" s="38"/>
      <c r="E1" s="38"/>
      <c r="H1" s="2" t="s">
        <v>12</v>
      </c>
    </row>
    <row r="2" spans="1:11" x14ac:dyDescent="0.35">
      <c r="A2" s="29" t="s">
        <v>26</v>
      </c>
      <c r="B2" s="28"/>
      <c r="H2" s="17" t="s">
        <v>16</v>
      </c>
    </row>
    <row r="3" spans="1:11" x14ac:dyDescent="0.35">
      <c r="A3" s="29" t="s">
        <v>27</v>
      </c>
      <c r="B3" s="28"/>
    </row>
    <row r="6" spans="1:11" s="1" customFormat="1" ht="21.75" customHeight="1" thickBot="1" x14ac:dyDescent="0.45">
      <c r="A6" s="25"/>
      <c r="D6" s="4"/>
      <c r="E6" s="4"/>
      <c r="F6" s="4"/>
      <c r="G6" s="4"/>
      <c r="I6" s="3"/>
      <c r="J6" s="3"/>
    </row>
    <row r="7" spans="1:11" s="3" customFormat="1" ht="29.25" customHeight="1" thickBot="1" x14ac:dyDescent="0.5">
      <c r="A7" s="41" t="s">
        <v>21</v>
      </c>
      <c r="B7" s="40">
        <v>70</v>
      </c>
      <c r="C7" s="1"/>
      <c r="D7" s="4"/>
      <c r="E7" s="4"/>
      <c r="F7" s="4"/>
      <c r="G7" s="4"/>
      <c r="I7" s="15"/>
      <c r="J7" s="16"/>
      <c r="K7" s="1"/>
    </row>
    <row r="8" spans="1:11" ht="23.25" customHeight="1" x14ac:dyDescent="0.35">
      <c r="A8" s="63" t="s">
        <v>22</v>
      </c>
      <c r="B8" s="64">
        <f>B7/0.61</f>
        <v>114.75409836065575</v>
      </c>
    </row>
    <row r="9" spans="1:11" ht="26.25" customHeight="1" x14ac:dyDescent="0.35">
      <c r="A9" s="65" t="s">
        <v>24</v>
      </c>
      <c r="B9" s="66">
        <f>B14*13</f>
        <v>3.7448559670781894</v>
      </c>
    </row>
    <row r="10" spans="1:11" ht="25.5" customHeight="1" thickBot="1" x14ac:dyDescent="0.4">
      <c r="A10" s="67" t="s">
        <v>25</v>
      </c>
      <c r="B10" s="68">
        <f>B14*20</f>
        <v>5.761316872427984</v>
      </c>
    </row>
    <row r="11" spans="1:11" ht="15" customHeight="1" x14ac:dyDescent="0.35"/>
    <row r="12" spans="1:11" x14ac:dyDescent="0.35">
      <c r="B12" s="2" t="s">
        <v>18</v>
      </c>
      <c r="C12" s="2"/>
      <c r="D12" s="2" t="s">
        <v>3</v>
      </c>
      <c r="E12" s="2"/>
      <c r="F12" s="2" t="s">
        <v>10</v>
      </c>
      <c r="G12" s="2"/>
    </row>
    <row r="13" spans="1:11" ht="24" thickBot="1" x14ac:dyDescent="0.4">
      <c r="B13" s="6" t="s">
        <v>8</v>
      </c>
      <c r="C13" s="6" t="s">
        <v>9</v>
      </c>
      <c r="D13" s="6" t="s">
        <v>0</v>
      </c>
      <c r="E13" s="6" t="s">
        <v>1</v>
      </c>
      <c r="F13" s="6" t="s">
        <v>4</v>
      </c>
      <c r="G13" s="6" t="s">
        <v>5</v>
      </c>
    </row>
    <row r="14" spans="1:11" x14ac:dyDescent="0.35">
      <c r="A14" s="42" t="s">
        <v>2</v>
      </c>
      <c r="B14" s="43">
        <f>$B$7/D14</f>
        <v>0.2880658436213992</v>
      </c>
      <c r="C14" s="44">
        <f t="shared" ref="C14:C16" si="0">$B$7/F14*100</f>
        <v>6.9306930693069315</v>
      </c>
      <c r="D14" s="45">
        <v>243</v>
      </c>
      <c r="E14" s="46">
        <v>410</v>
      </c>
      <c r="F14" s="47">
        <v>1010</v>
      </c>
      <c r="G14" s="48">
        <v>1700</v>
      </c>
    </row>
    <row r="15" spans="1:11" x14ac:dyDescent="0.35">
      <c r="A15" s="56" t="s">
        <v>6</v>
      </c>
      <c r="B15" s="57">
        <f t="shared" ref="B15:B16" si="1">$B$7/D15</f>
        <v>0.35897435897435898</v>
      </c>
      <c r="C15" s="58">
        <f t="shared" si="0"/>
        <v>8.6419753086419746</v>
      </c>
      <c r="D15" s="59">
        <v>195</v>
      </c>
      <c r="E15" s="60">
        <v>328</v>
      </c>
      <c r="F15" s="61">
        <v>810</v>
      </c>
      <c r="G15" s="62">
        <v>1360</v>
      </c>
    </row>
    <row r="16" spans="1:11" ht="24" thickBot="1" x14ac:dyDescent="0.4">
      <c r="A16" s="49" t="s">
        <v>7</v>
      </c>
      <c r="B16" s="50">
        <f t="shared" si="1"/>
        <v>0.33333333333333331</v>
      </c>
      <c r="C16" s="51">
        <f t="shared" si="0"/>
        <v>7.6923076923076925</v>
      </c>
      <c r="D16" s="52">
        <v>210</v>
      </c>
      <c r="E16" s="53">
        <v>370</v>
      </c>
      <c r="F16" s="54">
        <v>910</v>
      </c>
      <c r="G16" s="55">
        <v>1530</v>
      </c>
    </row>
    <row r="17" spans="1:7" x14ac:dyDescent="0.35">
      <c r="A17" s="7"/>
      <c r="B17" s="8"/>
      <c r="C17" s="27"/>
      <c r="D17" s="9"/>
      <c r="E17" s="9"/>
      <c r="F17" s="9"/>
      <c r="G17" s="9"/>
    </row>
    <row r="18" spans="1:7" x14ac:dyDescent="0.35">
      <c r="A18" s="11"/>
    </row>
    <row r="19" spans="1:7" ht="21.75" customHeight="1" x14ac:dyDescent="0.35">
      <c r="A19" s="11"/>
      <c r="B19" s="11"/>
      <c r="C19" s="11"/>
      <c r="D19" s="11"/>
      <c r="E19" s="11"/>
      <c r="F19" s="11"/>
      <c r="G19" s="11"/>
    </row>
    <row r="20" spans="1:7" ht="27" thickBot="1" x14ac:dyDescent="0.45">
      <c r="A20" s="26" t="s">
        <v>17</v>
      </c>
      <c r="B20" s="22" t="str">
        <f>B13</f>
        <v>€/kg</v>
      </c>
      <c r="C20" s="22" t="str">
        <f>C13</f>
        <v>snt/kWh</v>
      </c>
      <c r="D20" s="23"/>
      <c r="E20" s="23"/>
      <c r="F20" s="22" t="str">
        <f>B20</f>
        <v>€/kg</v>
      </c>
      <c r="G20" s="24" t="str">
        <f>C20</f>
        <v>snt/kWh</v>
      </c>
    </row>
    <row r="21" spans="1:7" x14ac:dyDescent="0.35">
      <c r="A21" s="19" t="s">
        <v>15</v>
      </c>
      <c r="B21" s="32">
        <v>0.42499999999999999</v>
      </c>
      <c r="C21" s="33">
        <f>B21/4.823*100</f>
        <v>8.8119427742069245</v>
      </c>
      <c r="D21" s="20"/>
      <c r="E21" s="21" t="s">
        <v>20</v>
      </c>
      <c r="F21" s="32">
        <f>345/900</f>
        <v>0.38333333333333336</v>
      </c>
      <c r="G21" s="34">
        <f>F21/4.823*100</f>
        <v>7.9480268159513434</v>
      </c>
    </row>
    <row r="22" spans="1:7" ht="24" thickBot="1" x14ac:dyDescent="0.4">
      <c r="A22" s="30" t="s">
        <v>14</v>
      </c>
      <c r="B22" s="35">
        <v>0.41</v>
      </c>
      <c r="C22" s="37">
        <f>B22/4.823*100</f>
        <v>8.5009330292349148</v>
      </c>
      <c r="D22" s="31"/>
      <c r="E22" s="18" t="s">
        <v>23</v>
      </c>
      <c r="F22" s="35">
        <f>330/900</f>
        <v>0.36666666666666664</v>
      </c>
      <c r="G22" s="36">
        <f>F22/4.823*100</f>
        <v>7.602460432649111</v>
      </c>
    </row>
    <row r="23" spans="1:7" ht="10.5" customHeight="1" x14ac:dyDescent="0.35">
      <c r="A23" s="10"/>
      <c r="E23" s="12"/>
    </row>
    <row r="24" spans="1:7" x14ac:dyDescent="0.35">
      <c r="A24" s="13" t="s">
        <v>11</v>
      </c>
      <c r="B24" s="5"/>
      <c r="C24" s="5"/>
      <c r="D24" s="5"/>
      <c r="E24" s="5"/>
      <c r="F24" s="5"/>
      <c r="G24" s="3"/>
    </row>
    <row r="25" spans="1:7" x14ac:dyDescent="0.35">
      <c r="A25" s="14" t="s">
        <v>13</v>
      </c>
      <c r="B25" s="5"/>
      <c r="C25" s="5"/>
      <c r="D25" s="5"/>
      <c r="E25" s="5"/>
      <c r="F25" s="5"/>
      <c r="G25" s="3"/>
    </row>
  </sheetData>
  <sheetProtection algorithmName="SHA-512" hashValue="9nezs3gYWzj1+20GLQOj8A/9HazYQTZ1XbFdSEwJAZqYC+fO3CX7rFni3mXndT3TndhPAC0sfKRYKSFWWAusqg==" saltValue="dLOPemQ9LsiTuxS4zFCefA==" spinCount="100000" sheet="1" objects="1" scenarios="1"/>
  <pageMargins left="0.70866141732283472" right="0.70866141732283472" top="0.62992125984251968" bottom="0.74803149606299213" header="0.31496062992125984" footer="0.31496062992125984"/>
  <pageSetup paperSize="9" scale="59" orientation="landscape" verticalDpi="0" r:id="rId1"/>
  <headerFooter>
    <oddHeader>&amp;C&amp;"-,Lihavoitu"&amp;24Polttopuiden ja Bioklapin brikettien kg-ja kWh hintavertailu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Taul1</vt:lpstr>
      <vt:lpstr>Taul2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Bioklapi</dc:creator>
  <cp:lastModifiedBy>OMISTAJA</cp:lastModifiedBy>
  <cp:lastPrinted>2019-03-14T12:54:13Z</cp:lastPrinted>
  <dcterms:created xsi:type="dcterms:W3CDTF">2014-12-19T09:22:46Z</dcterms:created>
  <dcterms:modified xsi:type="dcterms:W3CDTF">2019-03-14T12:59:15Z</dcterms:modified>
</cp:coreProperties>
</file>